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4TO TRIMESTRE 2024\"/>
    </mc:Choice>
  </mc:AlternateContent>
  <xr:revisionPtr revIDLastSave="0" documentId="8_{E4A2DFC7-5BBB-4845-B11E-5555999AD95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1" l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41" i="1"/>
  <c r="G9" i="1"/>
  <c r="K50" i="1" l="1"/>
  <c r="J50" i="1"/>
  <c r="I50" i="1"/>
  <c r="H50" i="1"/>
  <c r="G50" i="1"/>
  <c r="K36" i="1"/>
  <c r="J36" i="1"/>
  <c r="I36" i="1"/>
  <c r="H36" i="1"/>
  <c r="G36" i="1"/>
  <c r="M50" i="1" l="1"/>
  <c r="M41" i="1"/>
  <c r="M36" i="1"/>
  <c r="M9" i="1"/>
  <c r="K52" i="1"/>
  <c r="I52" i="1"/>
  <c r="H52" i="1"/>
  <c r="J52" i="1"/>
  <c r="G52" i="1"/>
  <c r="L50" i="1"/>
  <c r="L41" i="1"/>
  <c r="L36" i="1"/>
  <c r="L9" i="1"/>
  <c r="L52" i="1" l="1"/>
  <c r="M52" i="1"/>
</calcChain>
</file>

<file path=xl/sharedStrings.xml><?xml version="1.0" encoding="utf-8"?>
<sst xmlns="http://schemas.openxmlformats.org/spreadsheetml/2006/main" count="82" uniqueCount="56">
  <si>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</si>
  <si>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</si>
  <si>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</si>
  <si>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</si>
  <si>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</si>
  <si>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</si>
  <si>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</si>
  <si>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</si>
  <si>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</si>
  <si>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</si>
  <si>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</si>
  <si>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</si>
  <si>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</si>
  <si>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</si>
  <si>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</si>
  <si>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</si>
  <si>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</si>
  <si>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</si>
  <si>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</si>
  <si>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</si>
  <si>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</si>
  <si>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</si>
  <si>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INFRAESTRUCTURA SUSTENTABLE Y RESCATE DE VIALIDAD</t>
  </si>
  <si>
    <t>EQUIPO DE COMPUTO Y DE TECNOLOGIAS DE LA INFORMAC</t>
  </si>
  <si>
    <t>TERRENOS</t>
  </si>
  <si>
    <t>E0007</t>
  </si>
  <si>
    <t>EQUIPOS Y APARATOS AUDIOVISUALES</t>
  </si>
  <si>
    <t>APARATOS DEPORTIVOS</t>
  </si>
  <si>
    <t>OTRO MOBILIARIO Y EQUIPO EDUCACIONAL Y RECREATIVO</t>
  </si>
  <si>
    <t>HERRAMIENTAS Y MAQUINAS-HERRAMIENTA</t>
  </si>
  <si>
    <t>E0008</t>
  </si>
  <si>
    <t>CAMARAS FOTOGRAFICAS Y DE VIDEO</t>
  </si>
  <si>
    <t>E0009</t>
  </si>
  <si>
    <t>OTROS EQUIPOS DE TRANSPORTE</t>
  </si>
  <si>
    <t>OTROS EQUIPOS</t>
  </si>
  <si>
    <t>E0010</t>
  </si>
  <si>
    <t>VEHICULOS Y EQUIPO TERRESTRE</t>
  </si>
  <si>
    <t>E0011</t>
  </si>
  <si>
    <t>DEPORTES Y ATENCION A LA JUVENTUD</t>
  </si>
  <si>
    <t>E0014</t>
  </si>
  <si>
    <t>EQ DE GENERACION ELECTRICA, APARATOS Y ACCES ELECT</t>
  </si>
  <si>
    <t>E0015</t>
  </si>
  <si>
    <t>OTROS MOBILIARIOS Y EQUIPOS DE ADMINISTRACION</t>
  </si>
  <si>
    <t>SIST DE AIRE ACON, CALEFACC Y DE REFR INDUS Y COM</t>
  </si>
  <si>
    <t>E0022</t>
  </si>
  <si>
    <t>K0001</t>
  </si>
  <si>
    <t>MUEBLES DE OFICINA Y ESTANTERIA</t>
  </si>
  <si>
    <t>M0001</t>
  </si>
  <si>
    <t>M0002</t>
  </si>
  <si>
    <t>FORTALECMIENTO DE LOS INGRESOS TRIBUTARIOS</t>
  </si>
  <si>
    <t>E0005</t>
  </si>
  <si>
    <t>EDIFICACION NO HABITACIONAL</t>
  </si>
  <si>
    <t>CONS D OBRS P EL ABS DE AGUA, PETRO, GS, ELE Y TEL</t>
  </si>
  <si>
    <t>DIV DE TERRENOS Y CONSTR DE OBRAS DE URBANIZACION</t>
  </si>
  <si>
    <t>CONSTRUCCION DE VIAS DE COMUNICACION</t>
  </si>
  <si>
    <t>Municipio de Santiago Maravatío, Guanajuato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</si>
</sst>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4"/>
  <sheetViews>
    <sheetView tabSelected="1" topLeftCell="A30" workbookViewId="0">
      <selection activeCell="A48" sqref="A48:M4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55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>+H9</f>
        <v>0</v>
      </c>
      <c r="H9" s="36">
        <v>0</v>
      </c>
      <c r="I9" s="36">
        <v>30392</v>
      </c>
      <c r="J9" s="36">
        <v>0</v>
      </c>
      <c r="K9" s="36">
        <v>30392</v>
      </c>
      <c r="L9" s="37">
        <f>IFERROR(K9/H9,0)</f>
        <v>0</v>
      </c>
      <c r="M9" s="38">
        <f>IFERROR(K9/I9,0)</f>
        <v>1</v>
      </c>
    </row>
    <row r="10" spans="2:13" x14ac:dyDescent="0.2">
      <c r="B10" s="32"/>
      <c r="C10" s="33"/>
      <c r="D10" s="34"/>
      <c r="E10" s="29">
        <v>5810</v>
      </c>
      <c r="F10" s="30" t="s">
        <v>24</v>
      </c>
      <c r="G10" s="35">
        <f>+H10</f>
        <v>0</v>
      </c>
      <c r="H10" s="36">
        <v>0</v>
      </c>
      <c r="I10" s="36">
        <v>1100000</v>
      </c>
      <c r="J10" s="36">
        <v>1100000</v>
      </c>
      <c r="K10" s="36">
        <v>1100000</v>
      </c>
      <c r="L10" s="37">
        <f>IFERROR(K10/H10,0)</f>
        <v>0</v>
      </c>
      <c r="M10" s="38">
        <f>IFERROR(K10/I10,0)</f>
        <v>1</v>
      </c>
    </row>
    <row r="11" spans="2:13" ht="22.5" x14ac:dyDescent="0.2">
      <c r="B11" s="32" t="s">
        <v>25</v>
      </c>
      <c r="C11" s="33"/>
      <c r="D11" s="34" t="s">
        <v>22</v>
      </c>
      <c r="E11" s="29">
        <v>5210</v>
      </c>
      <c r="F11" s="30" t="s">
        <v>26</v>
      </c>
      <c r="G11" s="35">
        <f>+H11</f>
        <v>0</v>
      </c>
      <c r="H11" s="36">
        <v>0</v>
      </c>
      <c r="I11" s="36">
        <v>12000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5220</v>
      </c>
      <c r="F12" s="30" t="s">
        <v>27</v>
      </c>
      <c r="G12" s="35">
        <f>+H12</f>
        <v>0</v>
      </c>
      <c r="H12" s="36">
        <v>0</v>
      </c>
      <c r="I12" s="36">
        <v>1283046.3</v>
      </c>
      <c r="J12" s="36">
        <v>1269347.82</v>
      </c>
      <c r="K12" s="36">
        <v>1269347.82</v>
      </c>
      <c r="L12" s="37">
        <f>IFERROR(K12/H12,0)</f>
        <v>0</v>
      </c>
      <c r="M12" s="38">
        <f>IFERROR(K12/I12,0)</f>
        <v>0.98932347180300506</v>
      </c>
    </row>
    <row r="13" spans="2:13" ht="22.5" x14ac:dyDescent="0.2">
      <c r="B13" s="32"/>
      <c r="C13" s="33"/>
      <c r="D13" s="34"/>
      <c r="E13" s="29">
        <v>5290</v>
      </c>
      <c r="F13" s="30" t="s">
        <v>28</v>
      </c>
      <c r="G13" s="35">
        <f>+H13</f>
        <v>0</v>
      </c>
      <c r="H13" s="36">
        <v>0</v>
      </c>
      <c r="I13" s="36">
        <v>60000</v>
      </c>
      <c r="J13" s="36">
        <v>6000</v>
      </c>
      <c r="K13" s="36">
        <v>6000</v>
      </c>
      <c r="L13" s="37">
        <f>IFERROR(K13/H13,0)</f>
        <v>0</v>
      </c>
      <c r="M13" s="38">
        <f>IFERROR(K13/I13,0)</f>
        <v>0.1</v>
      </c>
    </row>
    <row r="14" spans="2:13" x14ac:dyDescent="0.2">
      <c r="B14" s="32"/>
      <c r="C14" s="33"/>
      <c r="D14" s="34"/>
      <c r="E14" s="29">
        <v>5670</v>
      </c>
      <c r="F14" s="30" t="s">
        <v>29</v>
      </c>
      <c r="G14" s="35">
        <f>+H14</f>
        <v>10150</v>
      </c>
      <c r="H14" s="36">
        <v>10150</v>
      </c>
      <c r="I14" s="36">
        <v>35150</v>
      </c>
      <c r="J14" s="36">
        <v>31250</v>
      </c>
      <c r="K14" s="36">
        <v>31250</v>
      </c>
      <c r="L14" s="37">
        <f>IFERROR(K14/H14,0)</f>
        <v>3.0788177339901477</v>
      </c>
      <c r="M14" s="38">
        <f>IFERROR(K14/I14,0)</f>
        <v>0.88904694167852061</v>
      </c>
    </row>
    <row r="15" spans="2:13" ht="22.5" x14ac:dyDescent="0.2">
      <c r="B15" s="32" t="s">
        <v>30</v>
      </c>
      <c r="C15" s="33"/>
      <c r="D15" s="34" t="s">
        <v>22</v>
      </c>
      <c r="E15" s="29">
        <v>5150</v>
      </c>
      <c r="F15" s="30" t="s">
        <v>23</v>
      </c>
      <c r="G15" s="35">
        <f>+H15</f>
        <v>0</v>
      </c>
      <c r="H15" s="36">
        <v>0</v>
      </c>
      <c r="I15" s="36">
        <v>20000</v>
      </c>
      <c r="J15" s="36">
        <v>0</v>
      </c>
      <c r="K15" s="36">
        <v>19999.88</v>
      </c>
      <c r="L15" s="37">
        <f>IFERROR(K15/H15,0)</f>
        <v>0</v>
      </c>
      <c r="M15" s="38">
        <f>IFERROR(K15/I15,0)</f>
        <v>0.99999400000000005</v>
      </c>
    </row>
    <row r="16" spans="2:13" x14ac:dyDescent="0.2">
      <c r="B16" s="32"/>
      <c r="C16" s="33"/>
      <c r="D16" s="34"/>
      <c r="E16" s="29">
        <v>5230</v>
      </c>
      <c r="F16" s="30" t="s">
        <v>31</v>
      </c>
      <c r="G16" s="35">
        <f>+H16</f>
        <v>0</v>
      </c>
      <c r="H16" s="36">
        <v>0</v>
      </c>
      <c r="I16" s="36">
        <v>20000</v>
      </c>
      <c r="J16" s="36">
        <v>19900</v>
      </c>
      <c r="K16" s="36">
        <v>19900</v>
      </c>
      <c r="L16" s="37">
        <f>IFERROR(K16/H16,0)</f>
        <v>0</v>
      </c>
      <c r="M16" s="38">
        <f>IFERROR(K16/I16,0)</f>
        <v>0.995</v>
      </c>
    </row>
    <row r="17" spans="2:13" ht="22.5" x14ac:dyDescent="0.2">
      <c r="B17" s="32" t="s">
        <v>32</v>
      </c>
      <c r="C17" s="33"/>
      <c r="D17" s="34" t="s">
        <v>22</v>
      </c>
      <c r="E17" s="29">
        <v>5490</v>
      </c>
      <c r="F17" s="30" t="s">
        <v>33</v>
      </c>
      <c r="G17" s="35">
        <f>+H17</f>
        <v>0</v>
      </c>
      <c r="H17" s="36">
        <v>0</v>
      </c>
      <c r="I17" s="36">
        <v>4755</v>
      </c>
      <c r="J17" s="36">
        <v>4755</v>
      </c>
      <c r="K17" s="36">
        <v>4755</v>
      </c>
      <c r="L17" s="37">
        <f>IFERROR(K17/H17,0)</f>
        <v>0</v>
      </c>
      <c r="M17" s="38">
        <f>IFERROR(K17/I17,0)</f>
        <v>1</v>
      </c>
    </row>
    <row r="18" spans="2:13" x14ac:dyDescent="0.2">
      <c r="B18" s="32"/>
      <c r="C18" s="33"/>
      <c r="D18" s="34"/>
      <c r="E18" s="29">
        <v>5670</v>
      </c>
      <c r="F18" s="30" t="s">
        <v>29</v>
      </c>
      <c r="G18" s="35">
        <f>+H18</f>
        <v>20000</v>
      </c>
      <c r="H18" s="36">
        <v>20000</v>
      </c>
      <c r="I18" s="36">
        <v>34945</v>
      </c>
      <c r="J18" s="36">
        <v>19944.990000000002</v>
      </c>
      <c r="K18" s="36">
        <v>34909.99</v>
      </c>
      <c r="L18" s="37">
        <f>IFERROR(K18/H18,0)</f>
        <v>1.7454995</v>
      </c>
      <c r="M18" s="38">
        <f>IFERROR(K18/I18,0)</f>
        <v>0.99899813993418218</v>
      </c>
    </row>
    <row r="19" spans="2:13" x14ac:dyDescent="0.2">
      <c r="B19" s="32"/>
      <c r="C19" s="33"/>
      <c r="D19" s="34"/>
      <c r="E19" s="29">
        <v>5690</v>
      </c>
      <c r="F19" s="30" t="s">
        <v>34</v>
      </c>
      <c r="G19" s="35">
        <f>+H19</f>
        <v>20000</v>
      </c>
      <c r="H19" s="36">
        <v>20000</v>
      </c>
      <c r="I19" s="36">
        <v>20000</v>
      </c>
      <c r="J19" s="36">
        <v>0</v>
      </c>
      <c r="K19" s="36">
        <v>8775</v>
      </c>
      <c r="L19" s="37">
        <f>IFERROR(K19/H19,0)</f>
        <v>0.43874999999999997</v>
      </c>
      <c r="M19" s="38">
        <f>IFERROR(K19/I19,0)</f>
        <v>0.43874999999999997</v>
      </c>
    </row>
    <row r="20" spans="2:13" ht="22.5" x14ac:dyDescent="0.2">
      <c r="B20" s="32" t="s">
        <v>35</v>
      </c>
      <c r="C20" s="33"/>
      <c r="D20" s="34" t="s">
        <v>22</v>
      </c>
      <c r="E20" s="29">
        <v>5410</v>
      </c>
      <c r="F20" s="30" t="s">
        <v>36</v>
      </c>
      <c r="G20" s="35">
        <f>+H20</f>
        <v>0</v>
      </c>
      <c r="H20" s="36">
        <v>0</v>
      </c>
      <c r="I20" s="36">
        <v>2200000</v>
      </c>
      <c r="J20" s="36">
        <v>2200000</v>
      </c>
      <c r="K20" s="36">
        <v>2200000</v>
      </c>
      <c r="L20" s="37">
        <f>IFERROR(K20/H20,0)</f>
        <v>0</v>
      </c>
      <c r="M20" s="38">
        <f>IFERROR(K20/I20,0)</f>
        <v>1</v>
      </c>
    </row>
    <row r="21" spans="2:13" x14ac:dyDescent="0.2">
      <c r="B21" s="32" t="s">
        <v>37</v>
      </c>
      <c r="C21" s="33"/>
      <c r="D21" s="34" t="s">
        <v>38</v>
      </c>
      <c r="E21" s="29">
        <v>5670</v>
      </c>
      <c r="F21" s="30" t="s">
        <v>29</v>
      </c>
      <c r="G21" s="35">
        <f>+H21</f>
        <v>20000</v>
      </c>
      <c r="H21" s="36">
        <v>20000</v>
      </c>
      <c r="I21" s="36">
        <v>20000</v>
      </c>
      <c r="J21" s="36">
        <v>12750</v>
      </c>
      <c r="K21" s="36">
        <v>12750</v>
      </c>
      <c r="L21" s="37">
        <f>IFERROR(K21/H21,0)</f>
        <v>0.63749999999999996</v>
      </c>
      <c r="M21" s="38">
        <f>IFERROR(K21/I21,0)</f>
        <v>0.63749999999999996</v>
      </c>
    </row>
    <row r="22" spans="2:13" ht="22.5" x14ac:dyDescent="0.2">
      <c r="B22" s="32" t="s">
        <v>39</v>
      </c>
      <c r="C22" s="33"/>
      <c r="D22" s="34" t="s">
        <v>22</v>
      </c>
      <c r="E22" s="29">
        <v>5660</v>
      </c>
      <c r="F22" s="30" t="s">
        <v>40</v>
      </c>
      <c r="G22" s="35">
        <f>+H22</f>
        <v>0</v>
      </c>
      <c r="H22" s="36">
        <v>0</v>
      </c>
      <c r="I22" s="36">
        <v>132000</v>
      </c>
      <c r="J22" s="36">
        <v>85000</v>
      </c>
      <c r="K22" s="36">
        <v>85000</v>
      </c>
      <c r="L22" s="37">
        <f>IFERROR(K22/H22,0)</f>
        <v>0</v>
      </c>
      <c r="M22" s="38">
        <f>IFERROR(K22/I22,0)</f>
        <v>0.64393939393939392</v>
      </c>
    </row>
    <row r="23" spans="2:13" ht="22.5" x14ac:dyDescent="0.2">
      <c r="B23" s="32" t="s">
        <v>41</v>
      </c>
      <c r="C23" s="33"/>
      <c r="D23" s="34" t="s">
        <v>22</v>
      </c>
      <c r="E23" s="29">
        <v>5190</v>
      </c>
      <c r="F23" s="30" t="s">
        <v>42</v>
      </c>
      <c r="G23" s="35">
        <f>+H23</f>
        <v>0</v>
      </c>
      <c r="H23" s="36">
        <v>0</v>
      </c>
      <c r="I23" s="36">
        <v>25000</v>
      </c>
      <c r="J23" s="36">
        <v>0</v>
      </c>
      <c r="K23" s="36">
        <v>22497</v>
      </c>
      <c r="L23" s="37">
        <f>IFERROR(K23/H23,0)</f>
        <v>0</v>
      </c>
      <c r="M23" s="38">
        <f>IFERROR(K23/I23,0)</f>
        <v>0.89988000000000001</v>
      </c>
    </row>
    <row r="24" spans="2:13" x14ac:dyDescent="0.2">
      <c r="B24" s="32"/>
      <c r="C24" s="33"/>
      <c r="D24" s="34"/>
      <c r="E24" s="29">
        <v>5210</v>
      </c>
      <c r="F24" s="30" t="s">
        <v>26</v>
      </c>
      <c r="G24" s="35">
        <f>+H24</f>
        <v>0</v>
      </c>
      <c r="H24" s="36">
        <v>0</v>
      </c>
      <c r="I24" s="36">
        <v>19687.52</v>
      </c>
      <c r="J24" s="36">
        <v>19687.52</v>
      </c>
      <c r="K24" s="36">
        <v>19687.52</v>
      </c>
      <c r="L24" s="37">
        <f>IFERROR(K24/H24,0)</f>
        <v>0</v>
      </c>
      <c r="M24" s="38">
        <f>IFERROR(K24/I24,0)</f>
        <v>1</v>
      </c>
    </row>
    <row r="25" spans="2:13" x14ac:dyDescent="0.2">
      <c r="B25" s="32"/>
      <c r="C25" s="33"/>
      <c r="D25" s="34"/>
      <c r="E25" s="29">
        <v>5640</v>
      </c>
      <c r="F25" s="30" t="s">
        <v>43</v>
      </c>
      <c r="G25" s="35">
        <f>+H25</f>
        <v>0</v>
      </c>
      <c r="H25" s="36">
        <v>0</v>
      </c>
      <c r="I25" s="36">
        <v>12820.32</v>
      </c>
      <c r="J25" s="36">
        <v>0</v>
      </c>
      <c r="K25" s="36">
        <v>12820.32</v>
      </c>
      <c r="L25" s="37">
        <f>IFERROR(K25/H25,0)</f>
        <v>0</v>
      </c>
      <c r="M25" s="38">
        <f>IFERROR(K25/I25,0)</f>
        <v>1</v>
      </c>
    </row>
    <row r="26" spans="2:13" x14ac:dyDescent="0.2">
      <c r="B26" s="32"/>
      <c r="C26" s="33"/>
      <c r="D26" s="34"/>
      <c r="E26" s="29">
        <v>5670</v>
      </c>
      <c r="F26" s="30" t="s">
        <v>29</v>
      </c>
      <c r="G26" s="35">
        <f>+H26</f>
        <v>0</v>
      </c>
      <c r="H26" s="36">
        <v>0</v>
      </c>
      <c r="I26" s="36">
        <v>12800</v>
      </c>
      <c r="J26" s="36">
        <v>0</v>
      </c>
      <c r="K26" s="36">
        <v>12800</v>
      </c>
      <c r="L26" s="37">
        <f>IFERROR(K26/H26,0)</f>
        <v>0</v>
      </c>
      <c r="M26" s="38">
        <f>IFERROR(K26/I26,0)</f>
        <v>1</v>
      </c>
    </row>
    <row r="27" spans="2:13" ht="22.5" x14ac:dyDescent="0.2">
      <c r="B27" s="32" t="s">
        <v>44</v>
      </c>
      <c r="C27" s="33"/>
      <c r="D27" s="34" t="s">
        <v>22</v>
      </c>
      <c r="E27" s="29">
        <v>5490</v>
      </c>
      <c r="F27" s="30" t="s">
        <v>33</v>
      </c>
      <c r="G27" s="35">
        <f>+H27</f>
        <v>0</v>
      </c>
      <c r="H27" s="36">
        <v>0</v>
      </c>
      <c r="I27" s="36">
        <v>0</v>
      </c>
      <c r="J27" s="36">
        <v>0</v>
      </c>
      <c r="K27" s="36">
        <v>0</v>
      </c>
      <c r="L27" s="37">
        <f>IFERROR(K27/H27,0)</f>
        <v>0</v>
      </c>
      <c r="M27" s="38">
        <f>IFERROR(K27/I27,0)</f>
        <v>0</v>
      </c>
    </row>
    <row r="28" spans="2:13" ht="22.5" x14ac:dyDescent="0.2">
      <c r="B28" s="32" t="s">
        <v>45</v>
      </c>
      <c r="C28" s="33"/>
      <c r="D28" s="34" t="s">
        <v>22</v>
      </c>
      <c r="E28" s="29">
        <v>5110</v>
      </c>
      <c r="F28" s="30" t="s">
        <v>46</v>
      </c>
      <c r="G28" s="35">
        <f>+H28</f>
        <v>42651</v>
      </c>
      <c r="H28" s="36">
        <v>42651</v>
      </c>
      <c r="I28" s="36">
        <v>6500.01</v>
      </c>
      <c r="J28" s="36">
        <v>0</v>
      </c>
      <c r="K28" s="36">
        <v>6500.01</v>
      </c>
      <c r="L28" s="37">
        <f>IFERROR(K28/H28,0)</f>
        <v>0.15239994372933813</v>
      </c>
      <c r="M28" s="38">
        <f>IFERROR(K28/I28,0)</f>
        <v>1</v>
      </c>
    </row>
    <row r="29" spans="2:13" ht="22.5" x14ac:dyDescent="0.2">
      <c r="B29" s="32"/>
      <c r="C29" s="33"/>
      <c r="D29" s="34"/>
      <c r="E29" s="29">
        <v>5150</v>
      </c>
      <c r="F29" s="30" t="s">
        <v>23</v>
      </c>
      <c r="G29" s="35">
        <f>+H29</f>
        <v>86779.53</v>
      </c>
      <c r="H29" s="36">
        <v>86779.53</v>
      </c>
      <c r="I29" s="36">
        <v>28000</v>
      </c>
      <c r="J29" s="36">
        <v>28000</v>
      </c>
      <c r="K29" s="36">
        <v>28000</v>
      </c>
      <c r="L29" s="37">
        <f>IFERROR(K29/H29,0)</f>
        <v>0.32265673713605042</v>
      </c>
      <c r="M29" s="38">
        <f>IFERROR(K29/I29,0)</f>
        <v>1</v>
      </c>
    </row>
    <row r="30" spans="2:13" ht="22.5" x14ac:dyDescent="0.2">
      <c r="B30" s="32" t="s">
        <v>47</v>
      </c>
      <c r="C30" s="33"/>
      <c r="D30" s="34" t="s">
        <v>22</v>
      </c>
      <c r="E30" s="29">
        <v>5110</v>
      </c>
      <c r="F30" s="30" t="s">
        <v>46</v>
      </c>
      <c r="G30" s="35">
        <f>+H30</f>
        <v>10000</v>
      </c>
      <c r="H30" s="36">
        <v>10000</v>
      </c>
      <c r="I30" s="36">
        <v>17000</v>
      </c>
      <c r="J30" s="36">
        <v>6546.5</v>
      </c>
      <c r="K30" s="36">
        <v>15246.5</v>
      </c>
      <c r="L30" s="37">
        <f>IFERROR(K30/H30,0)</f>
        <v>1.5246500000000001</v>
      </c>
      <c r="M30" s="38">
        <f>IFERROR(K30/I30,0)</f>
        <v>0.89685294117647063</v>
      </c>
    </row>
    <row r="31" spans="2:13" ht="22.5" x14ac:dyDescent="0.2">
      <c r="B31" s="32"/>
      <c r="C31" s="33"/>
      <c r="D31" s="34"/>
      <c r="E31" s="29">
        <v>5150</v>
      </c>
      <c r="F31" s="30" t="s">
        <v>23</v>
      </c>
      <c r="G31" s="35">
        <f>+H31</f>
        <v>18500</v>
      </c>
      <c r="H31" s="36">
        <v>18500</v>
      </c>
      <c r="I31" s="36">
        <v>39000</v>
      </c>
      <c r="J31" s="36">
        <v>20499.04</v>
      </c>
      <c r="K31" s="36">
        <v>32199.040000000001</v>
      </c>
      <c r="L31" s="37">
        <f>IFERROR(K31/H31,0)</f>
        <v>1.7404886486486486</v>
      </c>
      <c r="M31" s="38">
        <f>IFERROR(K31/I31,0)</f>
        <v>0.8256164102564103</v>
      </c>
    </row>
    <row r="32" spans="2:13" x14ac:dyDescent="0.2">
      <c r="B32" s="32"/>
      <c r="C32" s="33"/>
      <c r="D32" s="34"/>
      <c r="E32" s="29">
        <v>5190</v>
      </c>
      <c r="F32" s="30" t="s">
        <v>42</v>
      </c>
      <c r="G32" s="35">
        <f>+H32</f>
        <v>0</v>
      </c>
      <c r="H32" s="36">
        <v>0</v>
      </c>
      <c r="I32" s="36">
        <v>10000</v>
      </c>
      <c r="J32" s="36">
        <v>6745.76</v>
      </c>
      <c r="K32" s="36">
        <v>6745.76</v>
      </c>
      <c r="L32" s="37">
        <f>IFERROR(K32/H32,0)</f>
        <v>0</v>
      </c>
      <c r="M32" s="38">
        <f>IFERROR(K32/I32,0)</f>
        <v>0.67457600000000006</v>
      </c>
    </row>
    <row r="33" spans="2:13" ht="22.5" x14ac:dyDescent="0.2">
      <c r="B33" s="32" t="s">
        <v>48</v>
      </c>
      <c r="C33" s="33"/>
      <c r="D33" s="34" t="s">
        <v>49</v>
      </c>
      <c r="E33" s="29">
        <v>5150</v>
      </c>
      <c r="F33" s="30" t="s">
        <v>23</v>
      </c>
      <c r="G33" s="35">
        <f>+H33</f>
        <v>0</v>
      </c>
      <c r="H33" s="36">
        <v>0</v>
      </c>
      <c r="I33" s="36">
        <v>39498</v>
      </c>
      <c r="J33" s="36">
        <v>39498</v>
      </c>
      <c r="K33" s="36">
        <v>39498</v>
      </c>
      <c r="L33" s="37">
        <f>IFERROR(K33/H33,0)</f>
        <v>0</v>
      </c>
      <c r="M33" s="38">
        <f>IFERROR(K33/I33,0)</f>
        <v>1</v>
      </c>
    </row>
    <row r="34" spans="2:13" x14ac:dyDescent="0.2">
      <c r="B34" s="32"/>
      <c r="C34" s="33"/>
      <c r="D34" s="34"/>
      <c r="E34" s="39"/>
      <c r="F34" s="40"/>
      <c r="G34" s="44"/>
      <c r="H34" s="44"/>
      <c r="I34" s="44"/>
      <c r="J34" s="44"/>
      <c r="K34" s="44"/>
      <c r="L34" s="41"/>
      <c r="M34" s="42"/>
    </row>
    <row r="35" spans="2:13" x14ac:dyDescent="0.2">
      <c r="B35" s="32"/>
      <c r="C35" s="33"/>
      <c r="D35" s="27"/>
      <c r="E35" s="43"/>
      <c r="F35" s="27"/>
      <c r="G35" s="27"/>
      <c r="H35" s="27"/>
      <c r="I35" s="27"/>
      <c r="J35" s="27"/>
      <c r="K35" s="27"/>
      <c r="L35" s="27"/>
      <c r="M35" s="28"/>
    </row>
    <row r="36" spans="2:13" ht="13.15" customHeight="1" x14ac:dyDescent="0.2">
      <c r="B36" s="67" t="s">
        <v>14</v>
      </c>
      <c r="C36" s="68"/>
      <c r="D36" s="68"/>
      <c r="E36" s="68"/>
      <c r="F36" s="68"/>
      <c r="G36" s="7">
        <f>SUM(G9:G33)</f>
        <v>228080.53</v>
      </c>
      <c r="H36" s="7">
        <f>SUM(H9:H33)</f>
        <v>228080.53</v>
      </c>
      <c r="I36" s="7">
        <f>SUM(I9:I33)</f>
        <v>5182594.1499999994</v>
      </c>
      <c r="J36" s="7">
        <f>SUM(J9:J33)</f>
        <v>4869924.63</v>
      </c>
      <c r="K36" s="7">
        <f>SUM(K9:K33)</f>
        <v>5019073.84</v>
      </c>
      <c r="L36" s="8">
        <f>IFERROR(K36/H36,0)</f>
        <v>22.00570929925496</v>
      </c>
      <c r="M36" s="9">
        <f>IFERROR(K36/I36,0)</f>
        <v>0.96844817377799119</v>
      </c>
    </row>
    <row r="37" spans="2:13" ht="4.9000000000000004" customHeight="1" x14ac:dyDescent="0.2">
      <c r="B37" s="32"/>
      <c r="C37" s="33"/>
      <c r="D37" s="27"/>
      <c r="E37" s="43"/>
      <c r="F37" s="27"/>
      <c r="G37" s="27"/>
      <c r="H37" s="27"/>
      <c r="I37" s="27"/>
      <c r="J37" s="27"/>
      <c r="K37" s="27"/>
      <c r="L37" s="27"/>
      <c r="M37" s="28"/>
    </row>
    <row r="38" spans="2:13" ht="13.15" customHeight="1" x14ac:dyDescent="0.2">
      <c r="B38" s="69" t="s">
        <v>15</v>
      </c>
      <c r="C38" s="66"/>
      <c r="D38" s="66"/>
      <c r="E38" s="21"/>
      <c r="F38" s="26"/>
      <c r="G38" s="27"/>
      <c r="H38" s="27"/>
      <c r="I38" s="27"/>
      <c r="J38" s="27"/>
      <c r="K38" s="27"/>
      <c r="L38" s="27"/>
      <c r="M38" s="28"/>
    </row>
    <row r="39" spans="2:13" ht="13.15" customHeight="1" x14ac:dyDescent="0.2">
      <c r="B39" s="25"/>
      <c r="C39" s="66" t="s">
        <v>16</v>
      </c>
      <c r="D39" s="66"/>
      <c r="E39" s="21"/>
      <c r="F39" s="26"/>
      <c r="G39" s="27"/>
      <c r="H39" s="27"/>
      <c r="I39" s="27"/>
      <c r="J39" s="27"/>
      <c r="K39" s="27"/>
      <c r="L39" s="27"/>
      <c r="M39" s="28"/>
    </row>
    <row r="40" spans="2:13" ht="6" customHeight="1" x14ac:dyDescent="0.2">
      <c r="B40" s="45"/>
      <c r="C40" s="46"/>
      <c r="D40" s="46"/>
      <c r="E40" s="39"/>
      <c r="F40" s="46"/>
      <c r="G40" s="27"/>
      <c r="H40" s="27"/>
      <c r="I40" s="27"/>
      <c r="J40" s="27"/>
      <c r="K40" s="27"/>
      <c r="L40" s="27"/>
      <c r="M40" s="28"/>
    </row>
    <row r="41" spans="2:13" ht="22.5" x14ac:dyDescent="0.2">
      <c r="B41" s="32" t="s">
        <v>50</v>
      </c>
      <c r="C41" s="33"/>
      <c r="D41" s="27" t="s">
        <v>22</v>
      </c>
      <c r="E41" s="43">
        <v>6220</v>
      </c>
      <c r="F41" s="27" t="s">
        <v>51</v>
      </c>
      <c r="G41" s="35">
        <f>+H41</f>
        <v>0</v>
      </c>
      <c r="H41" s="36">
        <v>0</v>
      </c>
      <c r="I41" s="36">
        <v>100000</v>
      </c>
      <c r="J41" s="36">
        <v>100000</v>
      </c>
      <c r="K41" s="36">
        <v>100000</v>
      </c>
      <c r="L41" s="37">
        <f>IFERROR(K41/H41,0)</f>
        <v>0</v>
      </c>
      <c r="M41" s="38">
        <f>IFERROR(K41/I41,0)</f>
        <v>1</v>
      </c>
    </row>
    <row r="42" spans="2:13" ht="22.5" x14ac:dyDescent="0.2">
      <c r="B42" s="32" t="s">
        <v>45</v>
      </c>
      <c r="C42" s="33"/>
      <c r="D42" s="27" t="s">
        <v>22</v>
      </c>
      <c r="E42" s="43">
        <v>6120</v>
      </c>
      <c r="F42" s="27" t="s">
        <v>51</v>
      </c>
      <c r="G42" s="35">
        <f>+H42</f>
        <v>0</v>
      </c>
      <c r="H42" s="36">
        <v>0</v>
      </c>
      <c r="I42" s="36">
        <v>15789896.550000001</v>
      </c>
      <c r="J42" s="36">
        <v>2609141.75</v>
      </c>
      <c r="K42" s="36">
        <v>2609141.75</v>
      </c>
      <c r="L42" s="37">
        <f>IFERROR(K42/H42,0)</f>
        <v>0</v>
      </c>
      <c r="M42" s="38">
        <f>IFERROR(K42/I42,0)</f>
        <v>0.16524121875896647</v>
      </c>
    </row>
    <row r="43" spans="2:13" x14ac:dyDescent="0.2">
      <c r="B43" s="32"/>
      <c r="C43" s="33"/>
      <c r="D43" s="27"/>
      <c r="E43" s="43">
        <v>6130</v>
      </c>
      <c r="F43" s="27" t="s">
        <v>52</v>
      </c>
      <c r="G43" s="35">
        <f>+H43</f>
        <v>300000</v>
      </c>
      <c r="H43" s="36">
        <v>300000</v>
      </c>
      <c r="I43" s="36">
        <v>9574125.7400000002</v>
      </c>
      <c r="J43" s="36">
        <v>0</v>
      </c>
      <c r="K43" s="36">
        <v>2311307.0699999998</v>
      </c>
      <c r="L43" s="37">
        <f>IFERROR(K43/H43,0)</f>
        <v>7.7043568999999996</v>
      </c>
      <c r="M43" s="38">
        <f>IFERROR(K43/I43,0)</f>
        <v>0.24141181479824597</v>
      </c>
    </row>
    <row r="44" spans="2:13" ht="22.5" x14ac:dyDescent="0.2">
      <c r="B44" s="32"/>
      <c r="C44" s="33"/>
      <c r="D44" s="27"/>
      <c r="E44" s="43">
        <v>6140</v>
      </c>
      <c r="F44" s="27" t="s">
        <v>53</v>
      </c>
      <c r="G44" s="35">
        <f>+H44</f>
        <v>30702044.530000001</v>
      </c>
      <c r="H44" s="36">
        <v>30702044.530000001</v>
      </c>
      <c r="I44" s="36">
        <v>60809813.640000001</v>
      </c>
      <c r="J44" s="36">
        <v>2560230.23</v>
      </c>
      <c r="K44" s="36">
        <v>12370710.02</v>
      </c>
      <c r="L44" s="37">
        <f>IFERROR(K44/H44,0)</f>
        <v>0.40292788996225193</v>
      </c>
      <c r="M44" s="38">
        <f>IFERROR(K44/I44,0)</f>
        <v>0.20343278953683042</v>
      </c>
    </row>
    <row r="45" spans="2:13" x14ac:dyDescent="0.2">
      <c r="B45" s="32"/>
      <c r="C45" s="33"/>
      <c r="D45" s="27"/>
      <c r="E45" s="43">
        <v>6150</v>
      </c>
      <c r="F45" s="27" t="s">
        <v>54</v>
      </c>
      <c r="G45" s="35">
        <f>+H45</f>
        <v>0</v>
      </c>
      <c r="H45" s="36">
        <v>0</v>
      </c>
      <c r="I45" s="36">
        <v>21440067.260000002</v>
      </c>
      <c r="J45" s="36">
        <v>18162652.489999998</v>
      </c>
      <c r="K45" s="36">
        <v>18162652.489999998</v>
      </c>
      <c r="L45" s="37">
        <f>IFERROR(K45/H45,0)</f>
        <v>0</v>
      </c>
      <c r="M45" s="38">
        <f>IFERROR(K45/I45,0)</f>
        <v>0.8471359846844061</v>
      </c>
    </row>
    <row r="46" spans="2:13" x14ac:dyDescent="0.2">
      <c r="B46" s="32"/>
      <c r="C46" s="33"/>
      <c r="D46" s="27"/>
      <c r="E46" s="43">
        <v>6220</v>
      </c>
      <c r="F46" s="27" t="s">
        <v>51</v>
      </c>
      <c r="G46" s="35">
        <f>+H46</f>
        <v>0</v>
      </c>
      <c r="H46" s="36">
        <v>0</v>
      </c>
      <c r="I46" s="36">
        <v>10666540.119999999</v>
      </c>
      <c r="J46" s="36">
        <v>422368.49</v>
      </c>
      <c r="K46" s="36">
        <v>726877.94</v>
      </c>
      <c r="L46" s="37">
        <f>IFERROR(K46/H46,0)</f>
        <v>0</v>
      </c>
      <c r="M46" s="38">
        <f>IFERROR(K46/I46,0)</f>
        <v>6.8145615337543958E-2</v>
      </c>
    </row>
    <row r="47" spans="2:13" x14ac:dyDescent="0.2">
      <c r="B47" s="32"/>
      <c r="C47" s="33"/>
      <c r="D47" s="27"/>
      <c r="E47" s="43">
        <v>6230</v>
      </c>
      <c r="F47" s="27" t="s">
        <v>52</v>
      </c>
      <c r="G47" s="35">
        <f>+H47</f>
        <v>0</v>
      </c>
      <c r="H47" s="36">
        <v>0</v>
      </c>
      <c r="I47" s="36">
        <v>3699598.13</v>
      </c>
      <c r="J47" s="36">
        <v>0</v>
      </c>
      <c r="K47" s="36">
        <v>1863198.26</v>
      </c>
      <c r="L47" s="37">
        <f>IFERROR(K47/H47,0)</f>
        <v>0</v>
      </c>
      <c r="M47" s="38">
        <f>IFERROR(K47/I47,0)</f>
        <v>0.50362179743019819</v>
      </c>
    </row>
    <row r="48" spans="2:13" x14ac:dyDescent="0.2">
      <c r="B48" s="32"/>
      <c r="C48" s="33"/>
      <c r="D48" s="27"/>
      <c r="E48" s="43"/>
      <c r="F48" s="27"/>
      <c r="G48" s="44"/>
      <c r="H48" s="44"/>
      <c r="I48" s="44"/>
      <c r="J48" s="44"/>
      <c r="K48" s="44"/>
      <c r="L48" s="41"/>
      <c r="M48" s="42"/>
    </row>
    <row r="49" spans="2:13" x14ac:dyDescent="0.2">
      <c r="B49" s="47"/>
      <c r="C49" s="48"/>
      <c r="D49" s="49"/>
      <c r="E49" s="50"/>
      <c r="F49" s="49"/>
      <c r="G49" s="49"/>
      <c r="H49" s="49"/>
      <c r="I49" s="49"/>
      <c r="J49" s="49"/>
      <c r="K49" s="49"/>
      <c r="L49" s="49"/>
      <c r="M49" s="51"/>
    </row>
    <row r="50" spans="2:13" x14ac:dyDescent="0.2">
      <c r="B50" s="67" t="s">
        <v>17</v>
      </c>
      <c r="C50" s="68"/>
      <c r="D50" s="68"/>
      <c r="E50" s="68"/>
      <c r="F50" s="68"/>
      <c r="G50" s="7">
        <f>SUM(G41:G47)</f>
        <v>31002044.530000001</v>
      </c>
      <c r="H50" s="7">
        <f>SUM(H41:H47)</f>
        <v>31002044.530000001</v>
      </c>
      <c r="I50" s="7">
        <f>SUM(I41:I47)</f>
        <v>122080041.44000001</v>
      </c>
      <c r="J50" s="7">
        <f>SUM(J41:J47)</f>
        <v>23854392.959999997</v>
      </c>
      <c r="K50" s="7">
        <f>SUM(K41:K47)</f>
        <v>38143887.529999994</v>
      </c>
      <c r="L50" s="8">
        <f>IFERROR(K50/H50,0)</f>
        <v>1.2303668389705391</v>
      </c>
      <c r="M50" s="9">
        <f>IFERROR(K50/I50,0)</f>
        <v>0.31244982455831632</v>
      </c>
    </row>
    <row r="51" spans="2:13" x14ac:dyDescent="0.2">
      <c r="B51" s="4"/>
      <c r="C51" s="5"/>
      <c r="D51" s="2"/>
      <c r="E51" s="6"/>
      <c r="F51" s="2"/>
      <c r="G51" s="2"/>
      <c r="H51" s="2"/>
      <c r="I51" s="2"/>
      <c r="J51" s="2"/>
      <c r="K51" s="2"/>
      <c r="L51" s="2"/>
      <c r="M51" s="3"/>
    </row>
    <row r="52" spans="2:13" x14ac:dyDescent="0.2">
      <c r="B52" s="52" t="s">
        <v>18</v>
      </c>
      <c r="C52" s="53"/>
      <c r="D52" s="53"/>
      <c r="E52" s="53"/>
      <c r="F52" s="53"/>
      <c r="G52" s="10">
        <f>+G36+G50</f>
        <v>31230125.060000002</v>
      </c>
      <c r="H52" s="10">
        <f>+H36+H50</f>
        <v>31230125.060000002</v>
      </c>
      <c r="I52" s="10">
        <f>+I36+I50</f>
        <v>127262635.59000002</v>
      </c>
      <c r="J52" s="10">
        <f>+J36+J50</f>
        <v>28724317.589999996</v>
      </c>
      <c r="K52" s="10">
        <f>+K36+K50</f>
        <v>43162961.36999999</v>
      </c>
      <c r="L52" s="11">
        <f>IFERROR(K52/H52,0)</f>
        <v>1.3820937728258968</v>
      </c>
      <c r="M52" s="12">
        <f>IFERROR(K52/I52,0)</f>
        <v>0.33916444657847106</v>
      </c>
    </row>
    <row r="53" spans="2:13" x14ac:dyDescent="0.2">
      <c r="B53" s="13"/>
      <c r="C53" s="14"/>
      <c r="D53" s="14"/>
      <c r="E53" s="15"/>
      <c r="F53" s="14"/>
      <c r="G53" s="14"/>
      <c r="H53" s="14"/>
      <c r="I53" s="14"/>
      <c r="J53" s="14"/>
      <c r="K53" s="14"/>
      <c r="L53" s="14"/>
      <c r="M53" s="16"/>
    </row>
    <row r="54" spans="2:13" ht="15" x14ac:dyDescent="0.25">
      <c r="B54" s="17" t="s">
        <v>19</v>
      </c>
      <c r="C54" s="17"/>
      <c r="D54" s="18"/>
      <c r="E54" s="19"/>
      <c r="F54" s="18"/>
      <c r="G54" s="18"/>
      <c r="H5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52:F52"/>
    <mergeCell ref="K3:K5"/>
    <mergeCell ref="L3:M3"/>
    <mergeCell ref="L4:L5"/>
    <mergeCell ref="M4:M5"/>
    <mergeCell ref="B6:D6"/>
    <mergeCell ref="J6:K6"/>
    <mergeCell ref="C7:D7"/>
    <mergeCell ref="B36:F36"/>
    <mergeCell ref="B38:D38"/>
    <mergeCell ref="C39:D39"/>
    <mergeCell ref="B50:F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2020-08-06T19:52:58Z</dcterms:created>
  <dcterms:modified xsi:type="dcterms:W3CDTF">2024-01-29T15:12:23Z</dcterms:modified>
</cp:coreProperties>
</file>